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240" windowWidth="8520" windowHeight="9530"/>
  </bookViews>
  <sheets>
    <sheet name="חינוך וקשרי קהילה " sheetId="5" r:id="rId1"/>
  </sheets>
  <calcPr calcId="144525"/>
</workbook>
</file>

<file path=xl/calcChain.xml><?xml version="1.0" encoding="utf-8"?>
<calcChain xmlns="http://schemas.openxmlformats.org/spreadsheetml/2006/main">
  <c r="C14" i="5" l="1"/>
  <c r="I4" i="5" l="1"/>
  <c r="L4" i="5"/>
  <c r="O4" i="5"/>
  <c r="I11" i="5"/>
  <c r="L11" i="5"/>
  <c r="O11" i="5"/>
  <c r="I17" i="5"/>
  <c r="L17" i="5"/>
  <c r="O17" i="5"/>
  <c r="F4" i="5"/>
  <c r="F17" i="5"/>
  <c r="F11" i="5"/>
  <c r="J20" i="5" l="1"/>
  <c r="J21" i="5" s="1"/>
  <c r="J22" i="5" s="1"/>
  <c r="J23" i="5" s="1"/>
  <c r="G20" i="5"/>
  <c r="G21" i="5" s="1"/>
  <c r="G22" i="5" s="1"/>
  <c r="G23" i="5" s="1"/>
  <c r="M20" i="5"/>
  <c r="M21" i="5" s="1"/>
  <c r="M22" i="5" s="1"/>
  <c r="M23" i="5" s="1"/>
  <c r="O14" i="5"/>
  <c r="O15" i="5" s="1"/>
  <c r="O10" i="5"/>
  <c r="F14" i="5"/>
  <c r="F15" i="5" s="1"/>
  <c r="I10" i="5"/>
  <c r="I14" i="5"/>
  <c r="I15" i="5" s="1"/>
  <c r="L14" i="5"/>
  <c r="L15" i="5" s="1"/>
  <c r="L10" i="5"/>
  <c r="D20" i="5"/>
  <c r="D21" i="5" s="1"/>
  <c r="D22" i="5" s="1"/>
  <c r="D23" i="5" s="1"/>
  <c r="F10" i="5"/>
</calcChain>
</file>

<file path=xl/sharedStrings.xml><?xml version="1.0" encoding="utf-8"?>
<sst xmlns="http://schemas.openxmlformats.org/spreadsheetml/2006/main" count="51" uniqueCount="39">
  <si>
    <t>מציע מס' 1</t>
  </si>
  <si>
    <t>נתון שהוצג \ הסבר</t>
  </si>
  <si>
    <t>ציון לסעיף</t>
  </si>
  <si>
    <t>סה"כ</t>
  </si>
  <si>
    <t>ראיון אישי</t>
  </si>
  <si>
    <t>ציון מקסימלי</t>
  </si>
  <si>
    <t>אמת המידה</t>
  </si>
  <si>
    <t>סעיף</t>
  </si>
  <si>
    <t>איכות</t>
  </si>
  <si>
    <t>מציע מס' 2</t>
  </si>
  <si>
    <t>מציע מס' 3</t>
  </si>
  <si>
    <t>ציון מחיר מתוך 100</t>
  </si>
  <si>
    <t>ציון איכות למועמד :</t>
  </si>
  <si>
    <t>ציון סופי</t>
  </si>
  <si>
    <t>ציון מחיר בהאתם למשקולות</t>
  </si>
  <si>
    <t>משקולות</t>
  </si>
  <si>
    <t>הצעת מחיר</t>
  </si>
  <si>
    <t>תעריף מקסימלי בהתאם לרמת היועץ</t>
  </si>
  <si>
    <t>הפחתת התקשרות מממושכת</t>
  </si>
  <si>
    <t>הנחת ספק באחוזים</t>
  </si>
  <si>
    <t>תעריף לשעה לא כולל מע"מ</t>
  </si>
  <si>
    <t>מציע מס' 4</t>
  </si>
  <si>
    <t>ניסיון בניהול פרויקטים חינוכיים</t>
  </si>
  <si>
    <t>מעבר ציון מינימלי לזימון לראיון</t>
  </si>
  <si>
    <t>40/60</t>
  </si>
  <si>
    <t xml:space="preserve">סה"כ ציון איכות </t>
  </si>
  <si>
    <t>מעבר סף איכות מינימלי</t>
  </si>
  <si>
    <t xml:space="preserve">ניסיון ברכש\ניהול ספקי שמנה </t>
  </si>
  <si>
    <t xml:space="preserve">מציע בעל תואר שני = 5 נק  </t>
  </si>
  <si>
    <t xml:space="preserve">ניסיון ארגוני \ תפעולי בהפעלת פרויקטים חינוכיים בתחומי המדע והטכנולוגיה
עבור כל שנת ניסיון  מעל לשנתיים יקבל 5 נקודות על כל שנה מלאה נוספת עד לשנה השישית  (מקסימום 20 נקודות לסעיף זה).
</t>
  </si>
  <si>
    <r>
      <t xml:space="preserve">המציע יקבל ניקוד על פי  ניסיונו בניהול \ הפעלת פרוייקטים חינוכיים בתחומי חלל
עבור שנתיים יקבל 4 נקודות, עבור 3 שנים יקבל 7 נקודות עבור 4 שנים ומעלה יקבל 10 נקודות.  
או לחלופין
ניסיון תעסוקתי מקצועי (שאינו בתחום החינוך) או מחקרי בתחום החלל (לרבות ניסיון שנרכש במסגרת כתיבת עבודת מאסטר או דוקטורט בתחום החלל) העולה על שנתים יקבל 10נק </t>
    </r>
    <r>
      <rPr>
        <sz val="11"/>
        <color rgb="FFFF0000"/>
        <rFont val="Arial"/>
        <family val="2"/>
        <scheme val="minor"/>
      </rPr>
      <t xml:space="preserve">
הבהרה: אין מניעה שניסיון רלוונטי לסעיף זה יקבל ניקוד גם בסעיפים נוספים</t>
    </r>
  </si>
  <si>
    <t xml:space="preserve">התרשמות כללית למידת התאמת המועמד לתפקיד  עד 10 נק' </t>
  </si>
  <si>
    <t xml:space="preserve">משרד המדע והטכנולוגיה </t>
  </si>
  <si>
    <t>הצגת תוכנית עבודה אחת אשר ניהל /כתב במהלך עבודתו ב5 שנים אחרונות, התוכנית תיבחן על ידי ועדת השיפוט בשיקלול הרמה המקצועית, ישימות, היקף הפרוייקט שנוהל (בדגש על שותפים ותקציב)  
צוות השיפוט יעריך את התוכנית וינקדה על פי רמתה כלהלן:
נמוך- 0
סביר- 3
טוב -7 
טוב מאוד -10</t>
  </si>
  <si>
    <t>הגשה ברורה ומסודרת - של טופס ההגשה ובצירוף כל המסמכים הנדרשים</t>
  </si>
  <si>
    <t xml:space="preserve">היכרות המועמד עם תחומי פעילות המכרז והצגת תפיסת התפקיד אליו מיועד (היכרות עם מגמות ופעילות בתחום החלל בארץ ובעולם -עד  5 נק', תפיסת התפקיד ומטרותיו המרכזיות - עד 5 נק' ). סה"כ  עד 10 נק' לסעיף זה </t>
  </si>
  <si>
    <t xml:space="preserve">השכלה + ניסיון מחקרי\ מקצועי בתחום החלל </t>
  </si>
  <si>
    <t xml:space="preserve"> במסגרת עבודתוה המקצועית  קיים שת"פ\קשרי עבודה  שמשכם מעל חצי שנה עם מגוון גופים מהסוגים הבאים - גופי ממשל בארץ; גופי אקדמיה בארץ ובחו"ל; מוזיאוני מדע \מרכזי מדע\פיס לחלל; עמותות חינוכות בתחומי מדע וטכנולוגיה 
 2 גופים מסוגים שונים - 5 נק' 4 גופים  - 10 נק' </t>
  </si>
  <si>
    <t xml:space="preserve">יכולת המועמד להוביל ולנהל פרויקטים בתחומי ההתקשרות האמורים (ניסיון וידע בכתיבת תכניות עבודה - עד 5 נק';   ניסיון בניהול פרוייקטים חינוכיים - עד  5 נק'; ניסיון המועמד בייזום פרוייקטים  - עד 5 נק' ניסיון המועמד בניהול התקשרויות עם גופי ממשל\ מגזר שלישי  - עד 5' נק' . סה"כ 20 נק'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</si>
</sst>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Arial"/>
      <family val="2"/>
      <charset val="177"/>
      <scheme val="minor"/>
    </font>
    <font>
      <sz val="11"/>
      <color theme="1"/>
      <name val="Arial"/>
      <family val="2"/>
      <scheme val="minor"/>
    </font>
    <font>
      <b/>
      <sz val="11"/>
      <color theme="1"/>
      <name val="Arial"/>
      <family val="2"/>
      <scheme val="minor"/>
    </font>
    <font>
      <sz val="11"/>
      <color theme="1"/>
      <name val="Arial"/>
      <family val="2"/>
      <charset val="177"/>
      <scheme val="minor"/>
    </font>
    <font>
      <b/>
      <sz val="14"/>
      <color theme="1"/>
      <name val="Arial"/>
      <family val="2"/>
      <scheme val="minor"/>
    </font>
    <font>
      <b/>
      <sz val="12"/>
      <color theme="1"/>
      <name val="Arial"/>
      <family val="2"/>
      <scheme val="minor"/>
    </font>
    <font>
      <sz val="11"/>
      <color rgb="FFFF0000"/>
      <name val="Arial"/>
      <family val="2"/>
      <scheme val="minor"/>
    </font>
    <font>
      <sz val="11"/>
      <color theme="1"/>
      <name val="Arial"/>
      <family val="2"/>
      <scheme val="minor"/>
    </font>
  </fonts>
  <fills count="9">
    <fill>
      <patternFill patternType="none"/>
    </fill>
    <fill>
      <patternFill patternType="gray125"/>
    </fill>
    <fill>
      <patternFill patternType="solid">
        <fgColor rgb="FFFFC00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2" tint="-0.249977111117893"/>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s>
  <cellStyleXfs count="2">
    <xf numFmtId="0" fontId="0" fillId="0" borderId="0"/>
    <xf numFmtId="9" fontId="3" fillId="0" borderId="0" applyFont="0" applyFill="0" applyBorder="0" applyAlignment="0" applyProtection="0"/>
  </cellStyleXfs>
  <cellXfs count="93">
    <xf numFmtId="0" fontId="0" fillId="0" borderId="0" xfId="0"/>
    <xf numFmtId="0" fontId="0" fillId="0" borderId="0" xfId="0" applyAlignment="1">
      <alignment horizontal="center" vertical="center"/>
    </xf>
    <xf numFmtId="0" fontId="0" fillId="0" borderId="0" xfId="0" applyAlignment="1">
      <alignment readingOrder="2"/>
    </xf>
    <xf numFmtId="0" fontId="0" fillId="0" borderId="14" xfId="0" applyBorder="1"/>
    <xf numFmtId="0" fontId="0" fillId="0" borderId="17" xfId="0" applyBorder="1" applyAlignment="1">
      <alignment horizontal="center" vertical="center" wrapText="1"/>
    </xf>
    <xf numFmtId="0" fontId="0" fillId="0" borderId="16" xfId="0" applyBorder="1" applyAlignment="1">
      <alignment horizontal="center" vertical="center" readingOrder="2"/>
    </xf>
    <xf numFmtId="0" fontId="0" fillId="0" borderId="25" xfId="0" applyBorder="1" applyAlignment="1">
      <alignment horizontal="center"/>
    </xf>
    <xf numFmtId="0" fontId="0" fillId="0" borderId="21" xfId="0" applyBorder="1" applyAlignment="1">
      <alignment horizontal="center" vertical="center" readingOrder="2"/>
    </xf>
    <xf numFmtId="0" fontId="0" fillId="0" borderId="34" xfId="0" applyBorder="1" applyAlignment="1">
      <alignment horizontal="center" vertical="center" readingOrder="2"/>
    </xf>
    <xf numFmtId="0" fontId="0" fillId="3" borderId="14" xfId="0" applyFill="1" applyBorder="1" applyAlignment="1">
      <alignment horizontal="center" vertical="center" readingOrder="2"/>
    </xf>
    <xf numFmtId="0" fontId="0" fillId="0" borderId="14" xfId="0" applyBorder="1" applyAlignment="1">
      <alignment readingOrder="2"/>
    </xf>
    <xf numFmtId="9" fontId="0" fillId="0" borderId="14" xfId="0" applyNumberFormat="1" applyBorder="1" applyAlignment="1">
      <alignment readingOrder="2"/>
    </xf>
    <xf numFmtId="0" fontId="0" fillId="6" borderId="14" xfId="0" applyFill="1" applyBorder="1" applyAlignment="1"/>
    <xf numFmtId="0" fontId="0" fillId="0" borderId="14" xfId="0" applyBorder="1" applyAlignment="1">
      <alignment horizontal="center" vertical="center" readingOrder="2"/>
    </xf>
    <xf numFmtId="0" fontId="0" fillId="0" borderId="23" xfId="0" applyBorder="1" applyAlignment="1">
      <alignment horizontal="center" vertical="center" readingOrder="2"/>
    </xf>
    <xf numFmtId="0" fontId="0" fillId="6" borderId="16" xfId="0" applyFill="1" applyBorder="1" applyAlignment="1">
      <alignment horizontal="center"/>
    </xf>
    <xf numFmtId="0" fontId="0" fillId="6" borderId="28" xfId="0" applyFill="1" applyBorder="1" applyAlignment="1">
      <alignment horizontal="center" vertical="center" readingOrder="2"/>
    </xf>
    <xf numFmtId="0" fontId="0" fillId="0" borderId="14" xfId="0" applyBorder="1" applyAlignment="1">
      <alignment horizontal="center"/>
    </xf>
    <xf numFmtId="0" fontId="0" fillId="0" borderId="14" xfId="0" applyBorder="1" applyAlignment="1">
      <alignment horizontal="center" readingOrder="2"/>
    </xf>
    <xf numFmtId="0" fontId="0" fillId="6" borderId="24" xfId="0" applyFill="1" applyBorder="1" applyAlignment="1">
      <alignment horizontal="center" vertical="center" readingOrder="2"/>
    </xf>
    <xf numFmtId="0" fontId="2" fillId="2" borderId="7" xfId="0" applyFont="1" applyFill="1" applyBorder="1" applyAlignment="1">
      <alignment horizontal="center" vertical="center" readingOrder="2"/>
    </xf>
    <xf numFmtId="0" fontId="2" fillId="2" borderId="1" xfId="0" applyFont="1" applyFill="1" applyBorder="1" applyAlignment="1">
      <alignment horizontal="center" vertical="center" wrapText="1" readingOrder="2"/>
    </xf>
    <xf numFmtId="0" fontId="2" fillId="2" borderId="36" xfId="0" applyFont="1" applyFill="1" applyBorder="1" applyAlignment="1">
      <alignment horizontal="center" vertical="center" wrapText="1" readingOrder="2"/>
    </xf>
    <xf numFmtId="0" fontId="2" fillId="2" borderId="14" xfId="0" applyFont="1" applyFill="1" applyBorder="1" applyAlignment="1">
      <alignment horizontal="center" vertical="center" wrapText="1" readingOrder="2"/>
    </xf>
    <xf numFmtId="0" fontId="2" fillId="6" borderId="33" xfId="0" applyFont="1" applyFill="1" applyBorder="1" applyAlignment="1">
      <alignment horizontal="center" vertical="center"/>
    </xf>
    <xf numFmtId="0" fontId="0" fillId="6" borderId="19" xfId="0" applyFill="1" applyBorder="1" applyAlignment="1">
      <alignment horizontal="right" vertical="center" wrapText="1" readingOrder="2"/>
    </xf>
    <xf numFmtId="0" fontId="0" fillId="7" borderId="18" xfId="0" applyFill="1" applyBorder="1" applyAlignment="1">
      <alignment horizontal="center" vertical="center" wrapText="1" readingOrder="2"/>
    </xf>
    <xf numFmtId="0" fontId="0" fillId="7" borderId="14" xfId="0" applyFill="1" applyBorder="1" applyAlignment="1">
      <alignment horizontal="center" vertical="center" wrapText="1" readingOrder="2"/>
    </xf>
    <xf numFmtId="0" fontId="0" fillId="0" borderId="8" xfId="0" applyBorder="1" applyAlignment="1">
      <alignment horizontal="center"/>
    </xf>
    <xf numFmtId="0" fontId="0" fillId="0" borderId="22" xfId="0" applyBorder="1" applyAlignment="1">
      <alignment horizontal="center" vertical="center" wrapText="1"/>
    </xf>
    <xf numFmtId="0" fontId="2" fillId="8" borderId="33" xfId="0" applyFont="1" applyFill="1" applyBorder="1" applyAlignment="1">
      <alignment horizontal="center" vertical="center"/>
    </xf>
    <xf numFmtId="0" fontId="5" fillId="8" borderId="38" xfId="0" applyFont="1" applyFill="1" applyBorder="1" applyAlignment="1">
      <alignment horizontal="center" vertical="center" readingOrder="2"/>
    </xf>
    <xf numFmtId="0" fontId="2" fillId="2" borderId="0" xfId="0" applyFont="1" applyFill="1" applyBorder="1" applyAlignment="1">
      <alignment horizontal="center" vertical="center" wrapText="1" readingOrder="2"/>
    </xf>
    <xf numFmtId="0" fontId="2" fillId="0" borderId="40" xfId="0" applyFont="1" applyBorder="1" applyAlignment="1">
      <alignment horizontal="center" vertical="center"/>
    </xf>
    <xf numFmtId="0" fontId="2" fillId="7" borderId="14" xfId="0" applyFont="1" applyFill="1" applyBorder="1" applyAlignment="1">
      <alignment vertical="center" wrapText="1" readingOrder="2"/>
    </xf>
    <xf numFmtId="0" fontId="0" fillId="0" borderId="27" xfId="0" applyBorder="1" applyAlignment="1">
      <alignment vertical="center" readingOrder="2"/>
    </xf>
    <xf numFmtId="0" fontId="0" fillId="0" borderId="14" xfId="0" applyBorder="1" applyAlignment="1">
      <alignment vertical="center" readingOrder="2"/>
    </xf>
    <xf numFmtId="0" fontId="0" fillId="0" borderId="17" xfId="0" applyBorder="1" applyAlignment="1">
      <alignment vertical="center" readingOrder="2"/>
    </xf>
    <xf numFmtId="0" fontId="0" fillId="0" borderId="41" xfId="0" applyBorder="1" applyAlignment="1">
      <alignment vertical="center" readingOrder="2"/>
    </xf>
    <xf numFmtId="0" fontId="0" fillId="0" borderId="16" xfId="0" applyBorder="1" applyAlignment="1">
      <alignment vertical="center" readingOrder="2"/>
    </xf>
    <xf numFmtId="0" fontId="0" fillId="0" borderId="22" xfId="0" applyBorder="1" applyAlignment="1">
      <alignment vertical="center" readingOrder="2"/>
    </xf>
    <xf numFmtId="0" fontId="0" fillId="7" borderId="5" xfId="0" applyFill="1" applyBorder="1" applyAlignment="1">
      <alignment horizontal="center" vertical="center" readingOrder="2"/>
    </xf>
    <xf numFmtId="0" fontId="0" fillId="0" borderId="0" xfId="0" applyBorder="1" applyAlignment="1">
      <alignment horizontal="center" vertical="center" wrapText="1" readingOrder="2"/>
    </xf>
    <xf numFmtId="0" fontId="2" fillId="6" borderId="9" xfId="0" applyFont="1" applyFill="1" applyBorder="1" applyAlignment="1">
      <alignment horizontal="center" vertical="center" wrapText="1" readingOrder="2"/>
    </xf>
    <xf numFmtId="0" fontId="0" fillId="3" borderId="17" xfId="0" applyFill="1" applyBorder="1" applyAlignment="1">
      <alignment horizontal="center" vertical="center" readingOrder="2"/>
    </xf>
    <xf numFmtId="0" fontId="0" fillId="6" borderId="27" xfId="0" applyFill="1" applyBorder="1" applyAlignment="1">
      <alignment horizontal="center" vertical="top" wrapText="1" readingOrder="2"/>
    </xf>
    <xf numFmtId="0" fontId="0" fillId="6" borderId="14" xfId="0" applyFill="1" applyBorder="1" applyAlignment="1">
      <alignment horizontal="center" vertical="top" wrapText="1" readingOrder="2"/>
    </xf>
    <xf numFmtId="0" fontId="2" fillId="6" borderId="30" xfId="0" applyFont="1" applyFill="1" applyBorder="1" applyAlignment="1">
      <alignment vertical="center" wrapText="1" readingOrder="2"/>
    </xf>
    <xf numFmtId="0" fontId="0" fillId="6" borderId="14" xfId="0" applyFill="1" applyBorder="1" applyAlignment="1">
      <alignment horizontal="center" vertical="center" wrapText="1" readingOrder="2"/>
    </xf>
    <xf numFmtId="0" fontId="7" fillId="6" borderId="9" xfId="0" applyFont="1" applyFill="1" applyBorder="1" applyAlignment="1">
      <alignment horizontal="center" vertical="center" wrapText="1" readingOrder="2"/>
    </xf>
    <xf numFmtId="0" fontId="0" fillId="3" borderId="0" xfId="0" applyFill="1"/>
    <xf numFmtId="0" fontId="1" fillId="6" borderId="14" xfId="0" applyFont="1" applyFill="1" applyBorder="1" applyAlignment="1">
      <alignment horizontal="center" vertical="center" wrapText="1" readingOrder="2"/>
    </xf>
    <xf numFmtId="0" fontId="1" fillId="6" borderId="9" xfId="0" applyFont="1" applyFill="1" applyBorder="1" applyAlignment="1">
      <alignment horizontal="center" vertical="center" wrapText="1" readingOrder="2"/>
    </xf>
    <xf numFmtId="1" fontId="0" fillId="5" borderId="11" xfId="0" applyNumberFormat="1" applyFill="1" applyBorder="1" applyAlignment="1">
      <alignment horizontal="center"/>
    </xf>
    <xf numFmtId="0" fontId="0" fillId="5" borderId="12" xfId="0" applyFill="1" applyBorder="1" applyAlignment="1">
      <alignment horizontal="center"/>
    </xf>
    <xf numFmtId="0" fontId="0" fillId="5" borderId="13"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0" fillId="4" borderId="13" xfId="0" applyFill="1" applyBorder="1" applyAlignment="1">
      <alignment horizontal="center"/>
    </xf>
    <xf numFmtId="9" fontId="0" fillId="0" borderId="2" xfId="0" applyNumberFormat="1"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3" borderId="5" xfId="0" applyFill="1" applyBorder="1" applyAlignment="1">
      <alignment horizontal="center"/>
    </xf>
    <xf numFmtId="0" fontId="0" fillId="3" borderId="6" xfId="0" applyFill="1" applyBorder="1" applyAlignment="1">
      <alignment horizontal="center"/>
    </xf>
    <xf numFmtId="9" fontId="0" fillId="4" borderId="12" xfId="1" applyFont="1" applyFill="1" applyBorder="1" applyAlignment="1">
      <alignment horizontal="center"/>
    </xf>
    <xf numFmtId="9" fontId="0" fillId="4" borderId="13" xfId="1" applyFont="1" applyFill="1" applyBorder="1" applyAlignment="1">
      <alignment horizontal="center"/>
    </xf>
    <xf numFmtId="0" fontId="2" fillId="0" borderId="20" xfId="0" applyFont="1" applyBorder="1" applyAlignment="1">
      <alignment horizontal="center" vertical="center" wrapText="1"/>
    </xf>
    <xf numFmtId="0" fontId="2" fillId="0" borderId="26" xfId="0" applyFont="1" applyBorder="1" applyAlignment="1">
      <alignment horizontal="center" vertical="center" wrapText="1"/>
    </xf>
    <xf numFmtId="0" fontId="0" fillId="0" borderId="35" xfId="0" applyBorder="1" applyAlignment="1">
      <alignment horizontal="center"/>
    </xf>
    <xf numFmtId="0" fontId="0" fillId="5" borderId="11" xfId="0" applyFill="1" applyBorder="1" applyAlignment="1">
      <alignment horizontal="center"/>
    </xf>
    <xf numFmtId="0" fontId="0" fillId="6" borderId="15" xfId="0" applyFill="1" applyBorder="1" applyAlignment="1">
      <alignment horizontal="center"/>
    </xf>
    <xf numFmtId="0" fontId="0" fillId="6" borderId="16" xfId="0" applyFill="1" applyBorder="1" applyAlignment="1">
      <alignment horizontal="center"/>
    </xf>
    <xf numFmtId="0" fontId="0" fillId="4" borderId="5" xfId="0" applyFill="1" applyBorder="1" applyAlignment="1">
      <alignment horizontal="center"/>
    </xf>
    <xf numFmtId="0" fontId="0" fillId="6" borderId="29" xfId="0" applyFill="1" applyBorder="1" applyAlignment="1">
      <alignment horizontal="center" vertical="center"/>
    </xf>
    <xf numFmtId="0" fontId="0" fillId="6" borderId="30" xfId="0" applyFill="1" applyBorder="1" applyAlignment="1">
      <alignment horizontal="center" vertical="center"/>
    </xf>
    <xf numFmtId="0" fontId="0" fillId="6" borderId="31" xfId="0" applyFill="1" applyBorder="1" applyAlignment="1">
      <alignment horizontal="center" vertical="center"/>
    </xf>
    <xf numFmtId="0" fontId="2" fillId="6" borderId="32" xfId="0" applyFont="1" applyFill="1" applyBorder="1" applyAlignment="1">
      <alignment horizontal="center" vertical="center"/>
    </xf>
    <xf numFmtId="0" fontId="2" fillId="6" borderId="37" xfId="0" applyFont="1" applyFill="1" applyBorder="1" applyAlignment="1">
      <alignment horizontal="center" vertical="center"/>
    </xf>
    <xf numFmtId="0" fontId="2" fillId="6" borderId="9" xfId="0" applyFont="1" applyFill="1" applyBorder="1" applyAlignment="1">
      <alignment horizontal="center" vertical="center" readingOrder="2"/>
    </xf>
    <xf numFmtId="0" fontId="2" fillId="6" borderId="4" xfId="0" applyFont="1" applyFill="1" applyBorder="1" applyAlignment="1">
      <alignment horizontal="center" vertical="center" readingOrder="2"/>
    </xf>
    <xf numFmtId="0" fontId="0" fillId="6" borderId="10" xfId="0" applyFill="1" applyBorder="1" applyAlignment="1">
      <alignment horizontal="center" vertical="center" readingOrder="2"/>
    </xf>
    <xf numFmtId="0" fontId="0" fillId="6" borderId="6" xfId="0" applyFill="1" applyBorder="1" applyAlignment="1">
      <alignment horizontal="center" vertical="center" readingOrder="2"/>
    </xf>
    <xf numFmtId="0" fontId="0" fillId="3" borderId="39" xfId="0" applyFill="1" applyBorder="1" applyAlignment="1">
      <alignment horizontal="center" vertical="center" readingOrder="2"/>
    </xf>
    <xf numFmtId="0" fontId="0" fillId="3" borderId="38" xfId="0" applyFill="1" applyBorder="1" applyAlignment="1">
      <alignment horizontal="center" vertical="center" readingOrder="2"/>
    </xf>
    <xf numFmtId="0" fontId="0" fillId="3" borderId="36" xfId="0" applyFill="1" applyBorder="1" applyAlignment="1">
      <alignment horizontal="center" vertical="center" readingOrder="2"/>
    </xf>
    <xf numFmtId="0" fontId="2" fillId="8" borderId="32" xfId="0" applyFont="1" applyFill="1" applyBorder="1" applyAlignment="1">
      <alignment horizontal="center" vertical="center"/>
    </xf>
    <xf numFmtId="0" fontId="2" fillId="8" borderId="37" xfId="0" applyFont="1" applyFill="1" applyBorder="1" applyAlignment="1">
      <alignment horizontal="center" vertical="center"/>
    </xf>
    <xf numFmtId="0" fontId="4" fillId="0" borderId="5" xfId="0" applyFont="1" applyBorder="1" applyAlignment="1">
      <alignment horizontal="center"/>
    </xf>
    <xf numFmtId="0" fontId="0" fillId="0" borderId="11" xfId="0" applyBorder="1" applyAlignment="1">
      <alignment horizontal="center" readingOrder="2"/>
    </xf>
    <xf numFmtId="0" fontId="0" fillId="0" borderId="2" xfId="0" applyBorder="1" applyAlignment="1">
      <alignment horizontal="center" readingOrder="2"/>
    </xf>
    <xf numFmtId="0" fontId="0" fillId="0" borderId="13" xfId="0" applyBorder="1" applyAlignment="1">
      <alignment horizontal="center" readingOrder="2"/>
    </xf>
    <xf numFmtId="0" fontId="2" fillId="6" borderId="29" xfId="0" applyFont="1" applyFill="1" applyBorder="1" applyAlignment="1">
      <alignment horizontal="center" vertical="center" wrapText="1" readingOrder="2"/>
    </xf>
    <xf numFmtId="0" fontId="2" fillId="6" borderId="30" xfId="0" applyFont="1" applyFill="1" applyBorder="1" applyAlignment="1">
      <alignment horizontal="center" vertical="center" wrapText="1" readingOrder="2"/>
    </xf>
  </cellXfs>
  <cellStyles count="2">
    <cellStyle name="Normal" xfId="0" builtinId="0"/>
    <cellStyle name="Percent" xfId="1" builtinId="5"/>
  </cellStyles>
  <dxfs count="4">
    <dxf>
      <fill>
        <patternFill>
          <bgColor rgb="FFFF0000"/>
        </patternFill>
      </fill>
    </dxf>
    <dxf>
      <fill>
        <patternFill>
          <bgColor rgb="FF92D050"/>
        </patternFill>
      </fill>
    </dxf>
    <dxf>
      <fill>
        <patternFill>
          <bgColor rgb="FFFF00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rightToLeft="1" tabSelected="1" topLeftCell="A12" zoomScaleNormal="100" workbookViewId="0">
      <selection activeCell="G14" sqref="G14"/>
    </sheetView>
  </sheetViews>
  <sheetFormatPr defaultRowHeight="14" x14ac:dyDescent="0.3"/>
  <cols>
    <col min="1" max="1" width="11" customWidth="1"/>
    <col min="2" max="2" width="41.58203125" customWidth="1"/>
    <col min="4" max="4" width="13.25" customWidth="1"/>
    <col min="5" max="5" width="10.08203125" bestFit="1" customWidth="1"/>
    <col min="6" max="6" width="10.5" customWidth="1"/>
  </cols>
  <sheetData>
    <row r="1" spans="1:15" ht="18.5" thickBot="1" x14ac:dyDescent="0.45">
      <c r="D1" s="87" t="s">
        <v>32</v>
      </c>
      <c r="E1" s="87"/>
      <c r="F1" s="87"/>
    </row>
    <row r="2" spans="1:15" ht="14.5" thickBot="1" x14ac:dyDescent="0.35">
      <c r="D2" s="88" t="s">
        <v>0</v>
      </c>
      <c r="E2" s="89"/>
      <c r="F2" s="90"/>
      <c r="G2" s="88" t="s">
        <v>9</v>
      </c>
      <c r="H2" s="89"/>
      <c r="I2" s="90"/>
      <c r="J2" s="88" t="s">
        <v>10</v>
      </c>
      <c r="K2" s="89"/>
      <c r="L2" s="90"/>
      <c r="M2" s="88" t="s">
        <v>21</v>
      </c>
      <c r="N2" s="89"/>
      <c r="O2" s="90"/>
    </row>
    <row r="3" spans="1:15" s="1" customFormat="1" ht="42.5" thickBot="1" x14ac:dyDescent="0.35">
      <c r="A3" s="20" t="s">
        <v>7</v>
      </c>
      <c r="B3" s="21" t="s">
        <v>6</v>
      </c>
      <c r="C3" s="21" t="s">
        <v>5</v>
      </c>
      <c r="D3" s="22" t="s">
        <v>1</v>
      </c>
      <c r="E3" s="23" t="s">
        <v>2</v>
      </c>
      <c r="F3" s="32" t="s">
        <v>3</v>
      </c>
      <c r="G3" s="22" t="s">
        <v>1</v>
      </c>
      <c r="H3" s="23" t="s">
        <v>2</v>
      </c>
      <c r="I3" s="32" t="s">
        <v>3</v>
      </c>
      <c r="J3" s="22" t="s">
        <v>1</v>
      </c>
      <c r="K3" s="23" t="s">
        <v>2</v>
      </c>
      <c r="L3" s="32" t="s">
        <v>3</v>
      </c>
      <c r="M3" s="22" t="s">
        <v>1</v>
      </c>
      <c r="N3" s="23" t="s">
        <v>2</v>
      </c>
      <c r="O3" s="32" t="s">
        <v>3</v>
      </c>
    </row>
    <row r="4" spans="1:15" ht="91" customHeight="1" x14ac:dyDescent="0.3">
      <c r="A4" s="91" t="s">
        <v>22</v>
      </c>
      <c r="B4" s="45" t="s">
        <v>29</v>
      </c>
      <c r="C4" s="16">
        <v>20</v>
      </c>
      <c r="D4" s="5"/>
      <c r="E4" s="13"/>
      <c r="F4" s="82">
        <f>SUM(E4:E8)</f>
        <v>0</v>
      </c>
      <c r="G4" s="5"/>
      <c r="H4" s="13"/>
      <c r="I4" s="82">
        <f>SUM(H4:H8)</f>
        <v>0</v>
      </c>
      <c r="J4" s="5"/>
      <c r="K4" s="13"/>
      <c r="L4" s="82">
        <f>SUM(K4:K8)</f>
        <v>0</v>
      </c>
      <c r="M4" s="5"/>
      <c r="N4" s="13"/>
      <c r="O4" s="82">
        <f>SUM(N4:N8)</f>
        <v>0</v>
      </c>
    </row>
    <row r="5" spans="1:15" ht="182.5" thickBot="1" x14ac:dyDescent="0.35">
      <c r="A5" s="92"/>
      <c r="B5" s="51" t="s">
        <v>30</v>
      </c>
      <c r="C5" s="19">
        <v>10</v>
      </c>
      <c r="D5" s="39"/>
      <c r="E5" s="36"/>
      <c r="F5" s="83"/>
      <c r="G5" s="39"/>
      <c r="H5" s="36"/>
      <c r="I5" s="83"/>
      <c r="J5" s="39"/>
      <c r="K5" s="36"/>
      <c r="L5" s="83"/>
      <c r="M5" s="39"/>
      <c r="N5" s="36"/>
      <c r="O5" s="83"/>
    </row>
    <row r="6" spans="1:15" ht="140" x14ac:dyDescent="0.3">
      <c r="A6" s="47" t="s">
        <v>27</v>
      </c>
      <c r="B6" s="46" t="s">
        <v>33</v>
      </c>
      <c r="C6" s="19">
        <v>10</v>
      </c>
      <c r="D6" s="38"/>
      <c r="E6" s="35"/>
      <c r="F6" s="83"/>
      <c r="G6" s="38"/>
      <c r="H6" s="35"/>
      <c r="I6" s="83"/>
      <c r="J6" s="38"/>
      <c r="K6" s="35"/>
      <c r="L6" s="83"/>
      <c r="M6" s="38"/>
      <c r="N6" s="35"/>
      <c r="O6" s="83"/>
    </row>
    <row r="7" spans="1:15" ht="43" customHeight="1" x14ac:dyDescent="0.3">
      <c r="A7" s="92" t="s">
        <v>36</v>
      </c>
      <c r="B7" s="48" t="s">
        <v>28</v>
      </c>
      <c r="C7" s="19">
        <v>5</v>
      </c>
      <c r="D7" s="39"/>
      <c r="E7" s="36"/>
      <c r="F7" s="83"/>
      <c r="G7" s="39"/>
      <c r="H7" s="36"/>
      <c r="I7" s="83"/>
      <c r="J7" s="39"/>
      <c r="K7" s="36"/>
      <c r="L7" s="83"/>
      <c r="M7" s="39"/>
      <c r="N7" s="36"/>
      <c r="O7" s="83"/>
    </row>
    <row r="8" spans="1:15" ht="93" customHeight="1" x14ac:dyDescent="0.3">
      <c r="A8" s="92"/>
      <c r="B8" s="46" t="s">
        <v>37</v>
      </c>
      <c r="C8" s="19">
        <v>10</v>
      </c>
      <c r="D8" s="40"/>
      <c r="E8" s="37"/>
      <c r="F8" s="83"/>
      <c r="G8" s="40"/>
      <c r="H8" s="37"/>
      <c r="I8" s="83"/>
      <c r="J8" s="40"/>
      <c r="K8" s="37"/>
      <c r="L8" s="83"/>
      <c r="M8" s="40"/>
      <c r="N8" s="37"/>
      <c r="O8" s="83"/>
    </row>
    <row r="9" spans="1:15" ht="38.25" customHeight="1" x14ac:dyDescent="0.3">
      <c r="A9" s="43"/>
      <c r="B9" s="52" t="s">
        <v>34</v>
      </c>
      <c r="C9" s="49">
        <v>5</v>
      </c>
      <c r="D9" s="5"/>
      <c r="E9" s="5"/>
      <c r="F9" s="44"/>
      <c r="G9" s="5"/>
      <c r="H9" s="5"/>
      <c r="I9" s="44"/>
      <c r="L9" s="50"/>
      <c r="O9" s="50"/>
    </row>
    <row r="10" spans="1:15" ht="29.25" customHeight="1" thickBot="1" x14ac:dyDescent="0.35">
      <c r="A10" s="34"/>
      <c r="B10" s="26" t="s">
        <v>23</v>
      </c>
      <c r="C10" s="27" t="s">
        <v>24</v>
      </c>
      <c r="D10" s="41"/>
      <c r="E10" s="41"/>
      <c r="F10" s="42" t="str">
        <f>IF(SUM(F4:F8)&gt;40,"יוזמן לראיון","לא יוזמן לראיון")</f>
        <v>לא יוזמן לראיון</v>
      </c>
      <c r="G10" s="41"/>
      <c r="H10" s="41"/>
      <c r="I10" s="42" t="str">
        <f>IF(SUM(I4:I8)&gt;40,"יוזמן לראיון","לא יוזמן לראיון")</f>
        <v>לא יוזמן לראיון</v>
      </c>
      <c r="J10" s="41"/>
      <c r="K10" s="41"/>
      <c r="L10" s="42" t="str">
        <f>IF(SUM(L4:L8)&gt;40,"יוזמן לראיון","לא יוזמן לראיון")</f>
        <v>לא יוזמן לראיון</v>
      </c>
      <c r="M10" s="41"/>
      <c r="N10" s="41"/>
      <c r="O10" s="42" t="str">
        <f>IF(SUM(O4:O8)&gt;40,"יוזמן לראיון","לא יוזמן לראיון")</f>
        <v>לא יוזמן לראיון</v>
      </c>
    </row>
    <row r="11" spans="1:15" ht="76.5" customHeight="1" x14ac:dyDescent="0.3">
      <c r="A11" s="78" t="s">
        <v>4</v>
      </c>
      <c r="B11" s="52" t="s">
        <v>35</v>
      </c>
      <c r="C11" s="80">
        <v>40</v>
      </c>
      <c r="D11" s="8"/>
      <c r="E11" s="7"/>
      <c r="F11" s="82">
        <f>SUM(E11:E13)</f>
        <v>0</v>
      </c>
      <c r="G11" s="8"/>
      <c r="H11" s="7"/>
      <c r="I11" s="82">
        <f>SUM(H11:H13)</f>
        <v>0</v>
      </c>
      <c r="J11" s="8"/>
      <c r="K11" s="7"/>
      <c r="L11" s="82">
        <f>SUM(K11:K13)</f>
        <v>0</v>
      </c>
      <c r="M11" s="8"/>
      <c r="N11" s="7"/>
      <c r="O11" s="82">
        <f>SUM(N11:N13)</f>
        <v>0</v>
      </c>
    </row>
    <row r="12" spans="1:15" ht="83" customHeight="1" thickBot="1" x14ac:dyDescent="0.35">
      <c r="A12" s="78"/>
      <c r="B12" s="25" t="s">
        <v>38</v>
      </c>
      <c r="C12" s="80"/>
      <c r="D12" s="14"/>
      <c r="E12" s="13"/>
      <c r="F12" s="83"/>
      <c r="G12" s="14"/>
      <c r="H12" s="13"/>
      <c r="I12" s="83"/>
      <c r="J12" s="14"/>
      <c r="K12" s="13"/>
      <c r="L12" s="83"/>
      <c r="M12" s="14"/>
      <c r="N12" s="13"/>
      <c r="O12" s="83"/>
    </row>
    <row r="13" spans="1:15" ht="34.5" customHeight="1" thickBot="1" x14ac:dyDescent="0.35">
      <c r="A13" s="79"/>
      <c r="B13" s="25" t="s">
        <v>31</v>
      </c>
      <c r="C13" s="81"/>
      <c r="D13" s="6"/>
      <c r="E13" s="4"/>
      <c r="F13" s="84"/>
      <c r="G13" s="6"/>
      <c r="H13" s="4"/>
      <c r="I13" s="84"/>
      <c r="J13" s="6"/>
      <c r="K13" s="4"/>
      <c r="L13" s="84"/>
      <c r="M13" s="6"/>
      <c r="N13" s="4"/>
      <c r="O13" s="84"/>
    </row>
    <row r="14" spans="1:15" ht="32.25" customHeight="1" thickBot="1" x14ac:dyDescent="0.35">
      <c r="A14" s="85" t="s">
        <v>25</v>
      </c>
      <c r="B14" s="86"/>
      <c r="C14" s="30">
        <f>SUM(C4:C9) + C11</f>
        <v>100</v>
      </c>
      <c r="D14" s="28"/>
      <c r="E14" s="29"/>
      <c r="F14" s="31" t="e">
        <f>SUM(F4+#REF!+F11)</f>
        <v>#REF!</v>
      </c>
      <c r="G14" s="28"/>
      <c r="H14" s="29"/>
      <c r="I14" s="31" t="e">
        <f>SUM(I4+#REF!+I11)</f>
        <v>#REF!</v>
      </c>
      <c r="J14" s="28"/>
      <c r="K14" s="29"/>
      <c r="L14" s="31" t="e">
        <f>SUM(L4+#REF!+L11)</f>
        <v>#REF!</v>
      </c>
      <c r="M14" s="28"/>
      <c r="N14" s="29"/>
      <c r="O14" s="31" t="e">
        <f>SUM(O4+#REF!+O11)</f>
        <v>#REF!</v>
      </c>
    </row>
    <row r="15" spans="1:15" ht="34.5" customHeight="1" thickBot="1" x14ac:dyDescent="0.35">
      <c r="A15" s="76" t="s">
        <v>26</v>
      </c>
      <c r="B15" s="77"/>
      <c r="C15" s="24">
        <v>70</v>
      </c>
      <c r="D15" s="66" t="s">
        <v>12</v>
      </c>
      <c r="E15" s="67"/>
      <c r="F15" s="33" t="e">
        <f>IF(F14&gt;$C$15,"V","X")</f>
        <v>#REF!</v>
      </c>
      <c r="G15" s="66" t="s">
        <v>12</v>
      </c>
      <c r="H15" s="67"/>
      <c r="I15" s="33" t="e">
        <f t="shared" ref="I15" si="0">IF(I14&gt;$C$15,"V","X")</f>
        <v>#REF!</v>
      </c>
      <c r="J15" s="66" t="s">
        <v>12</v>
      </c>
      <c r="K15" s="67"/>
      <c r="L15" s="33" t="e">
        <f t="shared" ref="L15" si="1">IF(L14&gt;$C$15,"V","X")</f>
        <v>#REF!</v>
      </c>
      <c r="M15" s="66" t="s">
        <v>12</v>
      </c>
      <c r="N15" s="67"/>
      <c r="O15" s="33" t="e">
        <f t="shared" ref="O15" si="2">IF(O14&gt;$C$15,"V","X")</f>
        <v>#REF!</v>
      </c>
    </row>
    <row r="16" spans="1:15" ht="34.5" customHeight="1" thickBot="1" x14ac:dyDescent="0.35"/>
    <row r="17" spans="1:15" ht="14.5" thickBot="1" x14ac:dyDescent="0.35">
      <c r="A17" s="73" t="s">
        <v>16</v>
      </c>
      <c r="B17" s="12" t="s">
        <v>17</v>
      </c>
      <c r="C17" s="15"/>
      <c r="D17" s="60">
        <v>2</v>
      </c>
      <c r="E17" s="68"/>
      <c r="F17" s="9">
        <f>IF(D17="","",IF(D17&lt;=2,282,IF(D17=3,196,IF(D17=4,147,""))))</f>
        <v>282</v>
      </c>
      <c r="G17" s="60">
        <v>3</v>
      </c>
      <c r="H17" s="68"/>
      <c r="I17" s="9">
        <f t="shared" ref="I17" si="3">IF(G17="","",IF(G17&lt;=2,282,IF(G17=3,196,IF(G17=4,147,""))))</f>
        <v>196</v>
      </c>
      <c r="J17" s="60">
        <v>4</v>
      </c>
      <c r="K17" s="68"/>
      <c r="L17" s="9">
        <f t="shared" ref="L17" si="4">IF(J17="","",IF(J17&lt;=2,282,IF(J17=3,196,IF(J17=4,147,""))))</f>
        <v>147</v>
      </c>
      <c r="M17" s="60">
        <v>5</v>
      </c>
      <c r="N17" s="68"/>
      <c r="O17" s="9" t="str">
        <f t="shared" ref="O17" si="5">IF(M17="","",IF(M17&lt;=2,282,IF(M17=3,196,IF(M17=4,147,""))))</f>
        <v/>
      </c>
    </row>
    <row r="18" spans="1:15" ht="14.5" thickBot="1" x14ac:dyDescent="0.35">
      <c r="A18" s="74"/>
      <c r="B18" s="70" t="s">
        <v>18</v>
      </c>
      <c r="C18" s="71"/>
      <c r="D18" s="64">
        <v>0.1</v>
      </c>
      <c r="E18" s="64"/>
      <c r="F18" s="65"/>
      <c r="G18" s="64">
        <v>0.1</v>
      </c>
      <c r="H18" s="64"/>
      <c r="I18" s="65"/>
      <c r="J18" s="64">
        <v>0.1</v>
      </c>
      <c r="K18" s="64"/>
      <c r="L18" s="65"/>
      <c r="M18" s="64">
        <v>0.1</v>
      </c>
      <c r="N18" s="64"/>
      <c r="O18" s="65"/>
    </row>
    <row r="19" spans="1:15" x14ac:dyDescent="0.3">
      <c r="A19" s="74"/>
      <c r="B19" s="70" t="s">
        <v>19</v>
      </c>
      <c r="C19" s="71"/>
      <c r="D19" s="59">
        <v>0.05</v>
      </c>
      <c r="E19" s="60"/>
      <c r="F19" s="61"/>
      <c r="G19" s="59">
        <v>0.05</v>
      </c>
      <c r="H19" s="60"/>
      <c r="I19" s="61"/>
      <c r="J19" s="59">
        <v>0.05</v>
      </c>
      <c r="K19" s="60"/>
      <c r="L19" s="61"/>
      <c r="M19" s="59">
        <v>0.05</v>
      </c>
      <c r="N19" s="60"/>
      <c r="O19" s="61"/>
    </row>
    <row r="20" spans="1:15" ht="14.5" thickBot="1" x14ac:dyDescent="0.35">
      <c r="A20" s="75"/>
      <c r="B20" s="70" t="s">
        <v>20</v>
      </c>
      <c r="C20" s="71"/>
      <c r="D20" s="62" t="e">
        <f>IF(D17="","",F17*(1-#REF!)*(1-D18)*(1-D19))</f>
        <v>#REF!</v>
      </c>
      <c r="E20" s="62"/>
      <c r="F20" s="63"/>
      <c r="G20" s="62" t="e">
        <f>IF(G17="","",I17*(1-#REF!)*(1-G18)*(1-G19))</f>
        <v>#REF!</v>
      </c>
      <c r="H20" s="62"/>
      <c r="I20" s="63"/>
      <c r="J20" s="62" t="e">
        <f>IF(J17="","",L17*(1-#REF!)*(1-J18)*(1-J19))</f>
        <v>#REF!</v>
      </c>
      <c r="K20" s="62"/>
      <c r="L20" s="63"/>
      <c r="M20" s="62" t="e">
        <f>IF(M17="","",O17*(1-#REF!)*(1-M18)*(1-M19))</f>
        <v>#VALUE!</v>
      </c>
      <c r="N20" s="62"/>
      <c r="O20" s="63"/>
    </row>
    <row r="21" spans="1:15" ht="14.5" thickBot="1" x14ac:dyDescent="0.35">
      <c r="A21" s="56" t="s">
        <v>11</v>
      </c>
      <c r="B21" s="72"/>
      <c r="C21" s="72"/>
      <c r="D21" s="56" t="e">
        <f>#REF!/D20*100</f>
        <v>#REF!</v>
      </c>
      <c r="E21" s="57"/>
      <c r="F21" s="58"/>
      <c r="G21" s="56" t="e">
        <f>#REF!/G20*100</f>
        <v>#REF!</v>
      </c>
      <c r="H21" s="57"/>
      <c r="I21" s="58"/>
      <c r="J21" s="56" t="e">
        <f>#REF!/J20*100</f>
        <v>#REF!</v>
      </c>
      <c r="K21" s="57"/>
      <c r="L21" s="58"/>
      <c r="M21" s="56" t="e">
        <f>#REF!/M20*100</f>
        <v>#REF!</v>
      </c>
      <c r="N21" s="57"/>
      <c r="O21" s="58"/>
    </row>
    <row r="22" spans="1:15" ht="14.5" thickBot="1" x14ac:dyDescent="0.35">
      <c r="A22" s="56" t="s">
        <v>14</v>
      </c>
      <c r="B22" s="57"/>
      <c r="C22" s="58"/>
      <c r="D22" s="56" t="e">
        <f>D21*#REF!</f>
        <v>#REF!</v>
      </c>
      <c r="E22" s="57"/>
      <c r="F22" s="58"/>
      <c r="G22" s="56" t="e">
        <f>G21*#REF!</f>
        <v>#REF!</v>
      </c>
      <c r="H22" s="57"/>
      <c r="I22" s="58"/>
      <c r="J22" s="56" t="e">
        <f>J21*#REF!</f>
        <v>#REF!</v>
      </c>
      <c r="K22" s="57"/>
      <c r="L22" s="58"/>
      <c r="M22" s="56" t="e">
        <f>M21*#REF!</f>
        <v>#REF!</v>
      </c>
      <c r="N22" s="57"/>
      <c r="O22" s="58"/>
    </row>
    <row r="23" spans="1:15" ht="14.5" thickBot="1" x14ac:dyDescent="0.35">
      <c r="A23" s="69" t="s">
        <v>13</v>
      </c>
      <c r="B23" s="54"/>
      <c r="C23" s="55"/>
      <c r="D23" s="53" t="e">
        <f>D22+#REF!</f>
        <v>#REF!</v>
      </c>
      <c r="E23" s="54"/>
      <c r="F23" s="55"/>
      <c r="G23" s="53" t="e">
        <f>G22+#REF!</f>
        <v>#REF!</v>
      </c>
      <c r="H23" s="54"/>
      <c r="I23" s="55"/>
      <c r="J23" s="53" t="e">
        <f>J22+#REF!</f>
        <v>#REF!</v>
      </c>
      <c r="K23" s="54"/>
      <c r="L23" s="55"/>
      <c r="M23" s="53" t="e">
        <f>M22+#REF!</f>
        <v>#REF!</v>
      </c>
      <c r="N23" s="54"/>
      <c r="O23" s="55"/>
    </row>
    <row r="25" spans="1:15" x14ac:dyDescent="0.3">
      <c r="C25" s="2"/>
    </row>
    <row r="26" spans="1:15" x14ac:dyDescent="0.3">
      <c r="A26" s="3" t="s">
        <v>15</v>
      </c>
      <c r="B26" s="10" t="s">
        <v>8</v>
      </c>
      <c r="C26" s="17"/>
    </row>
    <row r="27" spans="1:15" x14ac:dyDescent="0.3">
      <c r="A27" s="10"/>
      <c r="B27" s="11">
        <v>0.6</v>
      </c>
      <c r="C27" s="18"/>
    </row>
  </sheetData>
  <mergeCells count="58">
    <mergeCell ref="I11:I13"/>
    <mergeCell ref="L11:L13"/>
    <mergeCell ref="O11:O13"/>
    <mergeCell ref="A14:B14"/>
    <mergeCell ref="D1:F1"/>
    <mergeCell ref="D2:F2"/>
    <mergeCell ref="F4:F8"/>
    <mergeCell ref="A4:A5"/>
    <mergeCell ref="A7:A8"/>
    <mergeCell ref="G2:I2"/>
    <mergeCell ref="J2:L2"/>
    <mergeCell ref="M2:O2"/>
    <mergeCell ref="I4:I8"/>
    <mergeCell ref="L4:L8"/>
    <mergeCell ref="O4:O8"/>
    <mergeCell ref="A15:B15"/>
    <mergeCell ref="D15:E15"/>
    <mergeCell ref="A11:A13"/>
    <mergeCell ref="C11:C13"/>
    <mergeCell ref="D18:F18"/>
    <mergeCell ref="F11:F13"/>
    <mergeCell ref="B19:C19"/>
    <mergeCell ref="D19:F19"/>
    <mergeCell ref="A17:A20"/>
    <mergeCell ref="D17:E17"/>
    <mergeCell ref="B18:C18"/>
    <mergeCell ref="A22:C22"/>
    <mergeCell ref="D22:F22"/>
    <mergeCell ref="A23:C23"/>
    <mergeCell ref="D23:F23"/>
    <mergeCell ref="B20:C20"/>
    <mergeCell ref="D20:F20"/>
    <mergeCell ref="A21:C21"/>
    <mergeCell ref="D21:F21"/>
    <mergeCell ref="G15:H15"/>
    <mergeCell ref="J15:K15"/>
    <mergeCell ref="M15:N15"/>
    <mergeCell ref="G17:H17"/>
    <mergeCell ref="J17:K17"/>
    <mergeCell ref="M17:N17"/>
    <mergeCell ref="G18:I18"/>
    <mergeCell ref="J18:L18"/>
    <mergeCell ref="M18:O18"/>
    <mergeCell ref="G19:I19"/>
    <mergeCell ref="J19:L19"/>
    <mergeCell ref="M19:O19"/>
    <mergeCell ref="G20:I20"/>
    <mergeCell ref="J20:L20"/>
    <mergeCell ref="M20:O20"/>
    <mergeCell ref="G23:I23"/>
    <mergeCell ref="J23:L23"/>
    <mergeCell ref="M23:O23"/>
    <mergeCell ref="G21:I21"/>
    <mergeCell ref="J21:L21"/>
    <mergeCell ref="M21:O21"/>
    <mergeCell ref="G22:I22"/>
    <mergeCell ref="J22:L22"/>
    <mergeCell ref="M22:O22"/>
  </mergeCells>
  <conditionalFormatting sqref="F10 I10 L10 O10">
    <cfRule type="notContainsText" dxfId="3" priority="3" operator="notContains" text="לא">
      <formula>ISERROR(SEARCH("לא",F10))</formula>
    </cfRule>
    <cfRule type="containsText" dxfId="2" priority="4" operator="containsText" text="לא">
      <formula>NOT(ISERROR(SEARCH("לא",F10)))</formula>
    </cfRule>
  </conditionalFormatting>
  <conditionalFormatting sqref="F15 I15 L15 O15">
    <cfRule type="notContainsText" dxfId="1" priority="1" operator="notContains" text="לא">
      <formula>ISERROR(SEARCH("לא",F15))</formula>
    </cfRule>
    <cfRule type="containsText" dxfId="0" priority="2" operator="containsText" text="לא">
      <formula>NOT(ISERROR(SEARCH("לא",F15)))</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9E385F-4469-440A-87C9-EA4C0F7BE465}">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01E0787C-D20C-4485-B620-FB3F3BBA2B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338BE676-6C24-42FC-A55C-35D6F948799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חינוך וקשרי קהילה </vt:lpstr>
    </vt:vector>
  </TitlesOfParts>
  <Company>MoST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Moshe Oster</dc:creator>
  <cp:lastModifiedBy>אביטל סויסה מויאל</cp:lastModifiedBy>
  <dcterms:created xsi:type="dcterms:W3CDTF">2016-03-21T07:52:47Z</dcterms:created>
  <dcterms:modified xsi:type="dcterms:W3CDTF">2017-06-27T14:25:50Z</dcterms:modified>
</cp:coreProperties>
</file>